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80" windowHeight="80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P16" i="1"/>
  <c r="P15"/>
  <c r="P14"/>
  <c r="O7"/>
  <c r="O8"/>
  <c r="O9"/>
  <c r="O10"/>
  <c r="O11"/>
  <c r="O12"/>
  <c r="O13"/>
  <c r="O14"/>
  <c r="O15"/>
  <c r="O16"/>
  <c r="O6"/>
  <c r="N16"/>
  <c r="N15"/>
  <c r="N14"/>
  <c r="N13"/>
  <c r="N12"/>
  <c r="N11"/>
  <c r="N10"/>
  <c r="N9"/>
  <c r="N8"/>
  <c r="N7"/>
  <c r="M7"/>
  <c r="M8"/>
  <c r="M9"/>
  <c r="M10"/>
  <c r="M11"/>
  <c r="M12"/>
  <c r="M13"/>
  <c r="M14"/>
  <c r="M15"/>
  <c r="M16"/>
  <c r="M6"/>
  <c r="D23"/>
  <c r="D20"/>
  <c r="D17"/>
  <c r="D14"/>
  <c r="D11"/>
  <c r="D8"/>
  <c r="F11" l="1"/>
  <c r="F14"/>
  <c r="F17"/>
  <c r="F20"/>
  <c r="F23"/>
</calcChain>
</file>

<file path=xl/sharedStrings.xml><?xml version="1.0" encoding="utf-8"?>
<sst xmlns="http://schemas.openxmlformats.org/spreadsheetml/2006/main" count="132" uniqueCount="93">
  <si>
    <t>30.06.10</t>
  </si>
  <si>
    <t>Chemistry Lab</t>
  </si>
  <si>
    <t>PHOSPHATE STANDARDS</t>
  </si>
  <si>
    <t>ABS 1</t>
  </si>
  <si>
    <t>ABS 2</t>
  </si>
  <si>
    <t>Ave</t>
  </si>
  <si>
    <t>Conc (µmol/l)</t>
  </si>
  <si>
    <t>PHOSPHATE SAMPLES from offshore 29/6</t>
  </si>
  <si>
    <t>Bottle Number</t>
  </si>
  <si>
    <t>Blank</t>
  </si>
  <si>
    <t>054</t>
  </si>
  <si>
    <t>050</t>
  </si>
  <si>
    <t>055</t>
  </si>
  <si>
    <t>047</t>
  </si>
  <si>
    <t>051</t>
  </si>
  <si>
    <t>066</t>
  </si>
  <si>
    <t>049</t>
  </si>
  <si>
    <t>066R</t>
  </si>
  <si>
    <t>049R</t>
  </si>
  <si>
    <t>055R</t>
  </si>
  <si>
    <t>Conc(µmol/l)</t>
  </si>
  <si>
    <t>Blank Corrected Abs</t>
  </si>
  <si>
    <t>Calibration plot</t>
  </si>
  <si>
    <t>Bottle description</t>
  </si>
  <si>
    <t>Station 4, 27m</t>
  </si>
  <si>
    <t>Station 9, 13.1m</t>
  </si>
  <si>
    <t>Station 4,  5m</t>
  </si>
  <si>
    <t>Station 1,  2.5m</t>
  </si>
  <si>
    <t>Station 9,  2.6m</t>
  </si>
  <si>
    <t>Station1,  18.4m</t>
  </si>
  <si>
    <t>Station 1, 18.4m</t>
  </si>
  <si>
    <t xml:space="preserve"> Ave Rep</t>
  </si>
  <si>
    <t>Station 4,  61m</t>
  </si>
  <si>
    <t>Station 1</t>
  </si>
  <si>
    <t xml:space="preserve">Date: </t>
  </si>
  <si>
    <t xml:space="preserve">Time: </t>
  </si>
  <si>
    <t>0854 GMT</t>
  </si>
  <si>
    <t>Lat:</t>
  </si>
  <si>
    <t>050.08.476N</t>
  </si>
  <si>
    <t>Long:</t>
  </si>
  <si>
    <t>005.01.534W</t>
  </si>
  <si>
    <t>Tides;</t>
  </si>
  <si>
    <t>4.4m Falmouth</t>
  </si>
  <si>
    <t>Station 2</t>
  </si>
  <si>
    <t>Date:</t>
  </si>
  <si>
    <t>Time:</t>
  </si>
  <si>
    <t>0913 GMT</t>
  </si>
  <si>
    <t xml:space="preserve">Lat: </t>
  </si>
  <si>
    <t xml:space="preserve">050.07.007N </t>
  </si>
  <si>
    <t xml:space="preserve">Long: </t>
  </si>
  <si>
    <t>004.59.411W</t>
  </si>
  <si>
    <t xml:space="preserve">Tide: </t>
  </si>
  <si>
    <t>3.9m Falmouth</t>
  </si>
  <si>
    <t>Station 3</t>
  </si>
  <si>
    <t>0937GMT</t>
  </si>
  <si>
    <t xml:space="preserve">050.05.933N </t>
  </si>
  <si>
    <t xml:space="preserve">004.57.360W </t>
  </si>
  <si>
    <t>3.6m Falmouth</t>
  </si>
  <si>
    <t>Station 4</t>
  </si>
  <si>
    <t>1000GMT</t>
  </si>
  <si>
    <t xml:space="preserve">050.05.040N </t>
  </si>
  <si>
    <t xml:space="preserve">004.55.742W </t>
  </si>
  <si>
    <t>Tide:</t>
  </si>
  <si>
    <t>3.3m Falmouth</t>
  </si>
  <si>
    <t>Station 5</t>
  </si>
  <si>
    <t>1135GMT</t>
  </si>
  <si>
    <t xml:space="preserve">050.08.017N </t>
  </si>
  <si>
    <t xml:space="preserve">004.55.005W </t>
  </si>
  <si>
    <t>1.9m Falmouth</t>
  </si>
  <si>
    <t>Station 6</t>
  </si>
  <si>
    <t>1212GMT</t>
  </si>
  <si>
    <t xml:space="preserve">050.10.684N </t>
  </si>
  <si>
    <t xml:space="preserve">004.54.725W </t>
  </si>
  <si>
    <t>1.5m Falmouth</t>
  </si>
  <si>
    <t>Station 7</t>
  </si>
  <si>
    <t>1259GMT</t>
  </si>
  <si>
    <t xml:space="preserve">050.09.953N </t>
  </si>
  <si>
    <t xml:space="preserve">004.46.805W </t>
  </si>
  <si>
    <t>1.2m Falmouth</t>
  </si>
  <si>
    <t>Station 8- Plankton Trawl</t>
  </si>
  <si>
    <t xml:space="preserve">Time net in:  </t>
  </si>
  <si>
    <t xml:space="preserve">13:26 GMT   </t>
  </si>
  <si>
    <t xml:space="preserve">Time net out: </t>
  </si>
  <si>
    <t xml:space="preserve">13:31 GMT </t>
  </si>
  <si>
    <t xml:space="preserve">Lat in:  050. 11.378N  </t>
  </si>
  <si>
    <t>Long in: 004.47.449W</t>
  </si>
  <si>
    <t>Lat out: 050.11.458     Long out: 004.47.819W</t>
  </si>
  <si>
    <t>1.2m Megavissy</t>
  </si>
  <si>
    <t>Station 9</t>
  </si>
  <si>
    <t xml:space="preserve">15:11GMT    </t>
  </si>
  <si>
    <t xml:space="preserve">050.08.412N </t>
  </si>
  <si>
    <t xml:space="preserve">005.01.351W </t>
  </si>
  <si>
    <t>2.3m Falmouth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</si>
</sst>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11"/>
      <color rgb="FF7F7F7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2"/>
    <xf numFmtId="0" fontId="1" fillId="0" borderId="0" xfId="1"/>
    <xf numFmtId="0" fontId="0" fillId="0" borderId="0" xfId="0" applyAlignment="1"/>
    <xf numFmtId="49" fontId="0" fillId="0" borderId="0" xfId="0" applyNumberFormat="1"/>
    <xf numFmtId="164" fontId="0" fillId="2" borderId="0" xfId="0" applyNumberFormat="1" applyFill="1"/>
    <xf numFmtId="164" fontId="0" fillId="0" borderId="0" xfId="0" applyNumberFormat="1"/>
    <xf numFmtId="0" fontId="1" fillId="0" borderId="0" xfId="1" applyAlignment="1"/>
    <xf numFmtId="0" fontId="0" fillId="0" borderId="0" xfId="0" applyAlignment="1"/>
    <xf numFmtId="14" fontId="0" fillId="0" borderId="0" xfId="0" applyNumberFormat="1"/>
  </cellXfs>
  <cellStyles count="3">
    <cellStyle name="Explanatory Text" xfId="2" builtinId="53"/>
    <cellStyle name="Normal" xfId="0" builtinId="0"/>
    <cellStyle name="Title" xfId="1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Calibration</a:t>
            </a:r>
            <a:r>
              <a:rPr lang="en-US" baseline="0"/>
              <a:t> Plot - Phoshate Samples</a:t>
            </a:r>
            <a:endParaRPr lang="en-US"/>
          </a:p>
        </c:rich>
      </c:tx>
      <c:layout>
        <c:manualLayout>
          <c:xMode val="edge"/>
          <c:yMode val="edge"/>
          <c:x val="0.15763888888888891"/>
          <c:y val="2.7777777777777832E-2"/>
        </c:manualLayout>
      </c:layout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Sheet1!$A$28:$A$33</c:f>
              <c:numCache>
                <c:formatCode>General</c:formatCode>
                <c:ptCount val="6"/>
                <c:pt idx="0">
                  <c:v>0</c:v>
                </c:pt>
                <c:pt idx="1">
                  <c:v>0.15</c:v>
                </c:pt>
                <c:pt idx="2">
                  <c:v>0.3</c:v>
                </c:pt>
                <c:pt idx="3">
                  <c:v>0.75</c:v>
                </c:pt>
                <c:pt idx="4">
                  <c:v>1.5</c:v>
                </c:pt>
                <c:pt idx="5">
                  <c:v>3</c:v>
                </c:pt>
              </c:numCache>
            </c:numRef>
          </c:xVal>
          <c:yVal>
            <c:numRef>
              <c:f>Sheet1!$B$28:$B$33</c:f>
              <c:numCache>
                <c:formatCode>General</c:formatCode>
                <c:ptCount val="6"/>
                <c:pt idx="0">
                  <c:v>0</c:v>
                </c:pt>
                <c:pt idx="1">
                  <c:v>1.2E-2</c:v>
                </c:pt>
                <c:pt idx="2">
                  <c:v>2.5000000000000001E-2</c:v>
                </c:pt>
                <c:pt idx="3">
                  <c:v>6.2E-2</c:v>
                </c:pt>
                <c:pt idx="4">
                  <c:v>0.123</c:v>
                </c:pt>
                <c:pt idx="5">
                  <c:v>0.25600000000000001</c:v>
                </c:pt>
              </c:numCache>
            </c:numRef>
          </c:yVal>
        </c:ser>
        <c:axId val="67472000"/>
        <c:axId val="67482368"/>
      </c:scatterChart>
      <c:valAx>
        <c:axId val="67472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</a:t>
                </a:r>
                <a:r>
                  <a:rPr lang="en-US" baseline="0"/>
                  <a:t> (</a:t>
                </a:r>
                <a:r>
                  <a:rPr lang="en-US" baseline="0">
                    <a:latin typeface="Calibri"/>
                  </a:rPr>
                  <a:t>µ</a:t>
                </a:r>
                <a:r>
                  <a:rPr lang="en-US" baseline="0"/>
                  <a:t>mol/L)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67482368"/>
        <c:crosses val="autoZero"/>
        <c:crossBetween val="midCat"/>
      </c:valAx>
      <c:valAx>
        <c:axId val="674823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Absorbance</a:t>
                </a:r>
                <a:r>
                  <a:rPr lang="en-US" baseline="0"/>
                  <a:t> 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67472000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24</xdr:row>
      <xdr:rowOff>95250</xdr:rowOff>
    </xdr:from>
    <xdr:to>
      <xdr:col>10</xdr:col>
      <xdr:colOff>228600</xdr:colOff>
      <xdr:row>38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topLeftCell="E1" workbookViewId="0">
      <selection activeCell="R1" sqref="R1:S65"/>
    </sheetView>
  </sheetViews>
  <sheetFormatPr defaultRowHeight="15"/>
  <cols>
    <col min="1" max="1" width="14.42578125" customWidth="1"/>
    <col min="6" max="6" width="19.28515625" bestFit="1" customWidth="1"/>
    <col min="9" max="9" width="14.42578125" customWidth="1"/>
    <col min="10" max="10" width="17.28515625" customWidth="1"/>
    <col min="14" max="14" width="20" customWidth="1"/>
    <col min="15" max="15" width="12.28515625" customWidth="1"/>
    <col min="19" max="19" width="19.5703125" bestFit="1" customWidth="1"/>
  </cols>
  <sheetData>
    <row r="1" spans="1:19" ht="22.5">
      <c r="A1" s="2" t="s">
        <v>0</v>
      </c>
      <c r="R1" t="s">
        <v>33</v>
      </c>
    </row>
    <row r="2" spans="1:19" ht="22.5">
      <c r="A2" s="7" t="s">
        <v>1</v>
      </c>
      <c r="B2" s="8"/>
      <c r="R2" t="s">
        <v>34</v>
      </c>
      <c r="S2" s="9">
        <v>40358</v>
      </c>
    </row>
    <row r="3" spans="1:19" ht="22.5">
      <c r="A3" s="7" t="s">
        <v>2</v>
      </c>
      <c r="B3" s="8"/>
      <c r="C3" s="8"/>
      <c r="D3" s="8"/>
      <c r="E3" s="3"/>
      <c r="I3" s="7" t="s">
        <v>7</v>
      </c>
      <c r="J3" s="7"/>
      <c r="K3" s="7"/>
      <c r="L3" s="7"/>
      <c r="M3" s="8"/>
      <c r="N3" s="8"/>
      <c r="O3" s="8"/>
      <c r="R3" t="s">
        <v>35</v>
      </c>
      <c r="S3" t="s">
        <v>36</v>
      </c>
    </row>
    <row r="4" spans="1:19">
      <c r="R4" t="s">
        <v>37</v>
      </c>
      <c r="S4" t="s">
        <v>38</v>
      </c>
    </row>
    <row r="5" spans="1:19">
      <c r="A5" s="1" t="s">
        <v>6</v>
      </c>
      <c r="B5" s="1" t="s">
        <v>3</v>
      </c>
      <c r="C5" s="1" t="s">
        <v>4</v>
      </c>
      <c r="D5" s="1" t="s">
        <v>5</v>
      </c>
      <c r="E5" s="1"/>
      <c r="F5" s="1" t="s">
        <v>21</v>
      </c>
      <c r="I5" s="1" t="s">
        <v>8</v>
      </c>
      <c r="J5" s="1" t="s">
        <v>23</v>
      </c>
      <c r="K5" s="1" t="s">
        <v>3</v>
      </c>
      <c r="L5" s="1" t="s">
        <v>4</v>
      </c>
      <c r="M5" s="1" t="s">
        <v>5</v>
      </c>
      <c r="N5" s="1" t="s">
        <v>21</v>
      </c>
      <c r="O5" t="s">
        <v>20</v>
      </c>
      <c r="P5" s="1" t="s">
        <v>31</v>
      </c>
      <c r="R5" t="s">
        <v>39</v>
      </c>
      <c r="S5" t="s">
        <v>40</v>
      </c>
    </row>
    <row r="6" spans="1:19">
      <c r="A6">
        <v>0</v>
      </c>
      <c r="B6">
        <v>0.01</v>
      </c>
      <c r="C6">
        <v>0.01</v>
      </c>
      <c r="I6" t="s">
        <v>9</v>
      </c>
      <c r="K6">
        <v>1.4E-2</v>
      </c>
      <c r="L6">
        <v>1.6E-2</v>
      </c>
      <c r="M6">
        <f>AVERAGE(K6:L6)</f>
        <v>1.4999999999999999E-2</v>
      </c>
      <c r="N6">
        <v>0</v>
      </c>
      <c r="O6" s="5">
        <f>(N6+0.0012)/0.0851</f>
        <v>1.4101057579318449E-2</v>
      </c>
      <c r="R6" t="s">
        <v>41</v>
      </c>
      <c r="S6" t="s">
        <v>42</v>
      </c>
    </row>
    <row r="7" spans="1:19">
      <c r="A7">
        <v>0</v>
      </c>
      <c r="B7">
        <v>1.6E-2</v>
      </c>
      <c r="C7">
        <v>1.6E-2</v>
      </c>
      <c r="I7" s="4" t="s">
        <v>10</v>
      </c>
      <c r="J7" s="4" t="s">
        <v>24</v>
      </c>
      <c r="K7">
        <v>3.6999999999999998E-2</v>
      </c>
      <c r="L7">
        <v>3.9E-2</v>
      </c>
      <c r="M7">
        <f t="shared" ref="M7:M16" si="0">AVERAGE(K7:L7)</f>
        <v>3.7999999999999999E-2</v>
      </c>
      <c r="N7">
        <f>M7-M6</f>
        <v>2.3E-2</v>
      </c>
      <c r="O7" s="5">
        <f t="shared" ref="O7:O16" si="1">(N7+0.0012)/0.0851</f>
        <v>0.28437132784958874</v>
      </c>
    </row>
    <row r="8" spans="1:19">
      <c r="A8">
        <v>0</v>
      </c>
      <c r="B8">
        <v>1.4E-2</v>
      </c>
      <c r="C8">
        <v>1.2999999999999999E-2</v>
      </c>
      <c r="D8">
        <f>AVERAGE(B6:C8)</f>
        <v>1.3166666666666667E-2</v>
      </c>
      <c r="F8">
        <v>0</v>
      </c>
      <c r="I8" s="4" t="s">
        <v>11</v>
      </c>
      <c r="J8" s="4" t="s">
        <v>25</v>
      </c>
      <c r="K8">
        <v>0.04</v>
      </c>
      <c r="L8">
        <v>4.1000000000000002E-2</v>
      </c>
      <c r="M8">
        <f t="shared" si="0"/>
        <v>4.0500000000000001E-2</v>
      </c>
      <c r="N8">
        <f>M8-M6</f>
        <v>2.5500000000000002E-2</v>
      </c>
      <c r="O8" s="5">
        <f t="shared" si="1"/>
        <v>0.31374853113983553</v>
      </c>
    </row>
    <row r="9" spans="1:19">
      <c r="A9">
        <v>0.15</v>
      </c>
      <c r="B9">
        <v>2.5999999999999999E-2</v>
      </c>
      <c r="C9">
        <v>2.5000000000000001E-2</v>
      </c>
      <c r="I9" s="4" t="s">
        <v>12</v>
      </c>
      <c r="J9" s="4" t="s">
        <v>26</v>
      </c>
      <c r="K9">
        <v>3.2000000000000001E-2</v>
      </c>
      <c r="L9">
        <v>3.1E-2</v>
      </c>
      <c r="M9">
        <f t="shared" si="0"/>
        <v>3.15E-2</v>
      </c>
      <c r="N9">
        <f>M9-M6</f>
        <v>1.6500000000000001E-2</v>
      </c>
      <c r="O9" s="5">
        <f t="shared" si="1"/>
        <v>0.20799059929494715</v>
      </c>
      <c r="R9" t="s">
        <v>43</v>
      </c>
    </row>
    <row r="10" spans="1:19">
      <c r="A10">
        <v>0.15</v>
      </c>
      <c r="B10">
        <v>2.8000000000000001E-2</v>
      </c>
      <c r="C10">
        <v>2.7E-2</v>
      </c>
      <c r="I10" s="4" t="s">
        <v>13</v>
      </c>
      <c r="J10" s="4" t="s">
        <v>27</v>
      </c>
      <c r="K10">
        <v>3.1E-2</v>
      </c>
      <c r="L10">
        <v>2.8000000000000001E-2</v>
      </c>
      <c r="M10">
        <f t="shared" si="0"/>
        <v>2.9499999999999998E-2</v>
      </c>
      <c r="N10">
        <f>M10-M6</f>
        <v>1.4499999999999999E-2</v>
      </c>
      <c r="O10" s="5">
        <f t="shared" si="1"/>
        <v>0.18448883666274971</v>
      </c>
      <c r="R10" t="s">
        <v>44</v>
      </c>
      <c r="S10" s="9">
        <v>40355</v>
      </c>
    </row>
    <row r="11" spans="1:19">
      <c r="A11">
        <v>0.15</v>
      </c>
      <c r="B11">
        <v>2.1999999999999999E-2</v>
      </c>
      <c r="C11">
        <v>2.1000000000000001E-2</v>
      </c>
      <c r="D11">
        <f>AVERAGE(B9:C11)</f>
        <v>2.4833333333333332E-2</v>
      </c>
      <c r="F11">
        <f>D11-D8</f>
        <v>1.1666666666666665E-2</v>
      </c>
      <c r="I11" s="4" t="s">
        <v>14</v>
      </c>
      <c r="J11" s="4" t="s">
        <v>28</v>
      </c>
      <c r="K11">
        <v>2.9000000000000001E-2</v>
      </c>
      <c r="L11">
        <v>3.1E-2</v>
      </c>
      <c r="M11">
        <f t="shared" si="0"/>
        <v>0.03</v>
      </c>
      <c r="N11">
        <f>M11-M6</f>
        <v>1.4999999999999999E-2</v>
      </c>
      <c r="O11" s="5">
        <f t="shared" si="1"/>
        <v>0.19036427732079905</v>
      </c>
      <c r="R11" t="s">
        <v>45</v>
      </c>
      <c r="S11" t="s">
        <v>46</v>
      </c>
    </row>
    <row r="12" spans="1:19">
      <c r="A12">
        <v>0.3</v>
      </c>
      <c r="B12">
        <v>3.6999999999999998E-2</v>
      </c>
      <c r="C12">
        <v>3.7999999999999999E-2</v>
      </c>
      <c r="I12" s="4" t="s">
        <v>15</v>
      </c>
      <c r="J12" s="4" t="s">
        <v>29</v>
      </c>
      <c r="K12">
        <v>3.5999999999999997E-2</v>
      </c>
      <c r="L12">
        <v>3.6999999999999998E-2</v>
      </c>
      <c r="M12">
        <f t="shared" si="0"/>
        <v>3.6499999999999998E-2</v>
      </c>
      <c r="N12">
        <f>M12-M6</f>
        <v>2.1499999999999998E-2</v>
      </c>
      <c r="O12" s="5">
        <f t="shared" si="1"/>
        <v>0.26674500587544064</v>
      </c>
      <c r="R12" t="s">
        <v>47</v>
      </c>
      <c r="S12" t="s">
        <v>48</v>
      </c>
    </row>
    <row r="13" spans="1:19">
      <c r="A13">
        <v>0.3</v>
      </c>
      <c r="B13">
        <v>3.7999999999999999E-2</v>
      </c>
      <c r="C13">
        <v>3.7999999999999999E-2</v>
      </c>
      <c r="I13" s="4" t="s">
        <v>16</v>
      </c>
      <c r="J13" s="4" t="s">
        <v>32</v>
      </c>
      <c r="K13">
        <v>4.2999999999999997E-2</v>
      </c>
      <c r="L13">
        <v>4.2999999999999997E-2</v>
      </c>
      <c r="M13">
        <f t="shared" si="0"/>
        <v>4.2999999999999997E-2</v>
      </c>
      <c r="N13">
        <f>M13-M6</f>
        <v>2.7999999999999997E-2</v>
      </c>
      <c r="O13" s="5">
        <f t="shared" si="1"/>
        <v>0.34312573443008226</v>
      </c>
      <c r="R13" t="s">
        <v>49</v>
      </c>
      <c r="S13" t="s">
        <v>50</v>
      </c>
    </row>
    <row r="14" spans="1:19">
      <c r="A14">
        <v>0.3</v>
      </c>
      <c r="B14">
        <v>4.1000000000000002E-2</v>
      </c>
      <c r="C14">
        <v>3.9E-2</v>
      </c>
      <c r="D14">
        <f>AVERAGE(B12:C14)</f>
        <v>3.85E-2</v>
      </c>
      <c r="F14">
        <f>D14-D8</f>
        <v>2.5333333333333333E-2</v>
      </c>
      <c r="I14" s="4" t="s">
        <v>17</v>
      </c>
      <c r="J14" s="4" t="s">
        <v>30</v>
      </c>
      <c r="K14">
        <v>2.5000000000000001E-2</v>
      </c>
      <c r="L14">
        <v>2.5000000000000001E-2</v>
      </c>
      <c r="M14">
        <f t="shared" si="0"/>
        <v>2.5000000000000001E-2</v>
      </c>
      <c r="N14">
        <f>M14-M6</f>
        <v>1.0000000000000002E-2</v>
      </c>
      <c r="O14" s="5">
        <f t="shared" si="1"/>
        <v>0.13160987074030556</v>
      </c>
      <c r="P14" s="6">
        <f>SUM((O12+O14)/2)</f>
        <v>0.1991774383078731</v>
      </c>
      <c r="R14" t="s">
        <v>51</v>
      </c>
      <c r="S14" t="s">
        <v>52</v>
      </c>
    </row>
    <row r="15" spans="1:19">
      <c r="A15">
        <v>0.75</v>
      </c>
      <c r="B15">
        <v>7.3999999999999996E-2</v>
      </c>
      <c r="C15">
        <v>7.3999999999999996E-2</v>
      </c>
      <c r="I15" s="4" t="s">
        <v>18</v>
      </c>
      <c r="J15" s="4" t="s">
        <v>32</v>
      </c>
      <c r="K15">
        <v>4.2999999999999997E-2</v>
      </c>
      <c r="L15">
        <v>4.1000000000000002E-2</v>
      </c>
      <c r="M15">
        <f t="shared" si="0"/>
        <v>4.1999999999999996E-2</v>
      </c>
      <c r="N15">
        <f>M15-M6</f>
        <v>2.6999999999999996E-2</v>
      </c>
      <c r="O15" s="5">
        <f t="shared" si="1"/>
        <v>0.33137485311398351</v>
      </c>
      <c r="P15" s="6">
        <f t="shared" ref="P15" si="2">SUM((O13+O15)/2)</f>
        <v>0.33725029377203286</v>
      </c>
    </row>
    <row r="16" spans="1:19">
      <c r="A16">
        <v>0.75</v>
      </c>
      <c r="B16">
        <v>7.5999999999999998E-2</v>
      </c>
      <c r="C16">
        <v>7.4999999999999997E-2</v>
      </c>
      <c r="I16" s="4" t="s">
        <v>19</v>
      </c>
      <c r="J16" s="4" t="s">
        <v>26</v>
      </c>
      <c r="K16">
        <v>3.6999999999999998E-2</v>
      </c>
      <c r="L16">
        <v>3.5000000000000003E-2</v>
      </c>
      <c r="M16">
        <f t="shared" si="0"/>
        <v>3.6000000000000004E-2</v>
      </c>
      <c r="N16">
        <f>M16-M6</f>
        <v>2.1000000000000005E-2</v>
      </c>
      <c r="O16" s="5">
        <f t="shared" si="1"/>
        <v>0.26086956521739135</v>
      </c>
      <c r="P16" s="6">
        <f>SUM((O9+O16)/2)</f>
        <v>0.23443008225616924</v>
      </c>
      <c r="R16" t="s">
        <v>53</v>
      </c>
    </row>
    <row r="17" spans="1:19">
      <c r="A17">
        <v>0.75</v>
      </c>
      <c r="B17">
        <v>7.5999999999999998E-2</v>
      </c>
      <c r="C17">
        <v>7.4999999999999997E-2</v>
      </c>
      <c r="D17">
        <f>AVERAGE(B15:C17)</f>
        <v>7.4999999999999997E-2</v>
      </c>
      <c r="F17">
        <f>D17-D8</f>
        <v>6.183333333333333E-2</v>
      </c>
      <c r="I17" s="4"/>
      <c r="J17" s="4"/>
      <c r="R17" t="s">
        <v>44</v>
      </c>
      <c r="S17" s="9">
        <v>40355</v>
      </c>
    </row>
    <row r="18" spans="1:19">
      <c r="A18">
        <v>1.5</v>
      </c>
      <c r="B18">
        <v>0.14299999999999999</v>
      </c>
      <c r="C18">
        <v>0.13700000000000001</v>
      </c>
      <c r="I18" s="4"/>
      <c r="J18" s="4"/>
      <c r="R18" t="s">
        <v>45</v>
      </c>
      <c r="S18" t="s">
        <v>54</v>
      </c>
    </row>
    <row r="19" spans="1:19">
      <c r="A19">
        <v>1.5</v>
      </c>
      <c r="B19">
        <v>0.13200000000000001</v>
      </c>
      <c r="C19">
        <v>0.13100000000000001</v>
      </c>
      <c r="R19" t="s">
        <v>37</v>
      </c>
      <c r="S19" t="s">
        <v>55</v>
      </c>
    </row>
    <row r="20" spans="1:19">
      <c r="A20">
        <v>1.5</v>
      </c>
      <c r="B20">
        <v>0.13600000000000001</v>
      </c>
      <c r="C20">
        <v>0.13600000000000001</v>
      </c>
      <c r="D20">
        <f>AVERAGE(B18:C20)</f>
        <v>0.13583333333333333</v>
      </c>
      <c r="F20">
        <f>D20-D8</f>
        <v>0.12266666666666667</v>
      </c>
      <c r="R20" t="s">
        <v>39</v>
      </c>
      <c r="S20" t="s">
        <v>56</v>
      </c>
    </row>
    <row r="21" spans="1:19">
      <c r="A21">
        <v>3</v>
      </c>
      <c r="B21">
        <v>0.26800000000000002</v>
      </c>
      <c r="C21">
        <v>0.26400000000000001</v>
      </c>
      <c r="R21" t="s">
        <v>51</v>
      </c>
      <c r="S21" t="s">
        <v>57</v>
      </c>
    </row>
    <row r="22" spans="1:19">
      <c r="A22">
        <v>3</v>
      </c>
      <c r="B22">
        <v>0.27800000000000002</v>
      </c>
      <c r="C22">
        <v>0.27600000000000002</v>
      </c>
    </row>
    <row r="23" spans="1:19">
      <c r="A23">
        <v>3</v>
      </c>
      <c r="B23">
        <v>0.26400000000000001</v>
      </c>
      <c r="C23">
        <v>0.26400000000000001</v>
      </c>
      <c r="D23">
        <f>AVERAGE(B21:C23)</f>
        <v>0.26900000000000002</v>
      </c>
      <c r="F23">
        <f>D23-D8</f>
        <v>0.25583333333333336</v>
      </c>
      <c r="R23" t="s">
        <v>58</v>
      </c>
    </row>
    <row r="24" spans="1:19">
      <c r="R24" t="s">
        <v>44</v>
      </c>
      <c r="S24" s="9">
        <v>40355</v>
      </c>
    </row>
    <row r="25" spans="1:19">
      <c r="R25" t="s">
        <v>45</v>
      </c>
      <c r="S25" t="s">
        <v>59</v>
      </c>
    </row>
    <row r="26" spans="1:19">
      <c r="A26" t="s">
        <v>22</v>
      </c>
      <c r="E26" s="8"/>
      <c r="F26" s="8"/>
      <c r="R26" t="s">
        <v>47</v>
      </c>
      <c r="S26" t="s">
        <v>60</v>
      </c>
    </row>
    <row r="27" spans="1:19">
      <c r="A27" t="s">
        <v>6</v>
      </c>
      <c r="B27" s="8" t="s">
        <v>21</v>
      </c>
      <c r="C27" s="8"/>
      <c r="R27" t="s">
        <v>39</v>
      </c>
      <c r="S27" t="s">
        <v>61</v>
      </c>
    </row>
    <row r="28" spans="1:19">
      <c r="A28">
        <v>0</v>
      </c>
      <c r="B28">
        <v>0</v>
      </c>
      <c r="R28" t="s">
        <v>62</v>
      </c>
      <c r="S28" t="s">
        <v>63</v>
      </c>
    </row>
    <row r="29" spans="1:19">
      <c r="A29">
        <v>0.15</v>
      </c>
      <c r="B29">
        <v>1.2E-2</v>
      </c>
      <c r="E29" s="4"/>
    </row>
    <row r="30" spans="1:19">
      <c r="A30">
        <v>0.3</v>
      </c>
      <c r="B30">
        <v>2.5000000000000001E-2</v>
      </c>
      <c r="E30" s="4"/>
      <c r="R30" t="s">
        <v>64</v>
      </c>
    </row>
    <row r="31" spans="1:19">
      <c r="A31">
        <v>0.75</v>
      </c>
      <c r="B31">
        <v>6.2E-2</v>
      </c>
      <c r="E31" s="4"/>
      <c r="R31" t="s">
        <v>44</v>
      </c>
      <c r="S31" s="9">
        <v>40355</v>
      </c>
    </row>
    <row r="32" spans="1:19">
      <c r="A32">
        <v>1.5</v>
      </c>
      <c r="B32">
        <v>0.123</v>
      </c>
      <c r="E32" s="4"/>
      <c r="R32" t="s">
        <v>45</v>
      </c>
      <c r="S32" t="s">
        <v>65</v>
      </c>
    </row>
    <row r="33" spans="1:19">
      <c r="A33">
        <v>3</v>
      </c>
      <c r="B33">
        <v>0.25600000000000001</v>
      </c>
      <c r="E33" s="4"/>
      <c r="R33" t="s">
        <v>47</v>
      </c>
      <c r="S33" t="s">
        <v>66</v>
      </c>
    </row>
    <row r="34" spans="1:19">
      <c r="E34" s="4"/>
      <c r="R34" t="s">
        <v>39</v>
      </c>
      <c r="S34" t="s">
        <v>67</v>
      </c>
    </row>
    <row r="35" spans="1:19">
      <c r="E35" s="4"/>
      <c r="R35" t="s">
        <v>51</v>
      </c>
      <c r="S35" t="s">
        <v>68</v>
      </c>
    </row>
    <row r="36" spans="1:19">
      <c r="E36" s="4"/>
    </row>
    <row r="37" spans="1:19">
      <c r="E37" s="4"/>
      <c r="R37" t="s">
        <v>69</v>
      </c>
    </row>
    <row r="38" spans="1:19">
      <c r="E38" s="4"/>
      <c r="R38" t="s">
        <v>34</v>
      </c>
      <c r="S38" s="9">
        <v>40355</v>
      </c>
    </row>
    <row r="39" spans="1:19">
      <c r="R39" t="s">
        <v>45</v>
      </c>
      <c r="S39" t="s">
        <v>70</v>
      </c>
    </row>
    <row r="40" spans="1:19">
      <c r="R40" t="s">
        <v>47</v>
      </c>
      <c r="S40" t="s">
        <v>71</v>
      </c>
    </row>
    <row r="41" spans="1:19">
      <c r="R41" t="s">
        <v>39</v>
      </c>
      <c r="S41" t="s">
        <v>72</v>
      </c>
    </row>
    <row r="42" spans="1:19">
      <c r="R42" t="s">
        <v>62</v>
      </c>
      <c r="S42" t="s">
        <v>73</v>
      </c>
    </row>
    <row r="44" spans="1:19">
      <c r="R44" t="s">
        <v>74</v>
      </c>
    </row>
    <row r="45" spans="1:19">
      <c r="R45" t="s">
        <v>34</v>
      </c>
      <c r="S45" s="9">
        <v>40355</v>
      </c>
    </row>
    <row r="46" spans="1:19">
      <c r="R46" t="s">
        <v>45</v>
      </c>
      <c r="S46" t="s">
        <v>75</v>
      </c>
    </row>
    <row r="47" spans="1:19">
      <c r="R47" t="s">
        <v>47</v>
      </c>
      <c r="S47" t="s">
        <v>76</v>
      </c>
    </row>
    <row r="48" spans="1:19">
      <c r="R48" t="s">
        <v>39</v>
      </c>
      <c r="S48" t="s">
        <v>77</v>
      </c>
    </row>
    <row r="49" spans="18:19">
      <c r="R49" t="s">
        <v>51</v>
      </c>
      <c r="S49" t="s">
        <v>78</v>
      </c>
    </row>
    <row r="52" spans="18:19">
      <c r="R52" t="s">
        <v>79</v>
      </c>
    </row>
    <row r="53" spans="18:19">
      <c r="R53" t="s">
        <v>44</v>
      </c>
      <c r="S53" s="9">
        <v>40355</v>
      </c>
    </row>
    <row r="54" spans="18:19">
      <c r="R54" t="s">
        <v>80</v>
      </c>
      <c r="S54" t="s">
        <v>81</v>
      </c>
    </row>
    <row r="55" spans="18:19">
      <c r="R55" t="s">
        <v>82</v>
      </c>
      <c r="S55" t="s">
        <v>83</v>
      </c>
    </row>
    <row r="56" spans="18:19">
      <c r="R56" t="s">
        <v>84</v>
      </c>
      <c r="S56" t="s">
        <v>85</v>
      </c>
    </row>
    <row r="57" spans="18:19">
      <c r="R57" t="s">
        <v>86</v>
      </c>
    </row>
    <row r="58" spans="18:19">
      <c r="R58" t="s">
        <v>51</v>
      </c>
      <c r="S58" t="s">
        <v>87</v>
      </c>
    </row>
    <row r="60" spans="18:19">
      <c r="R60" t="s">
        <v>88</v>
      </c>
    </row>
    <row r="61" spans="18:19">
      <c r="R61" t="s">
        <v>34</v>
      </c>
      <c r="S61" s="9">
        <v>40355</v>
      </c>
    </row>
    <row r="62" spans="18:19">
      <c r="R62" t="s">
        <v>45</v>
      </c>
      <c r="S62" t="s">
        <v>89</v>
      </c>
    </row>
    <row r="63" spans="18:19">
      <c r="R63" t="s">
        <v>37</v>
      </c>
      <c r="S63" t="s">
        <v>90</v>
      </c>
    </row>
    <row r="64" spans="18:19">
      <c r="R64" t="s">
        <v>39</v>
      </c>
      <c r="S64" t="s">
        <v>91</v>
      </c>
    </row>
    <row r="65" spans="18:19">
      <c r="R65" t="s">
        <v>51</v>
      </c>
      <c r="S65" t="s">
        <v>92</v>
      </c>
    </row>
  </sheetData>
  <mergeCells count="5">
    <mergeCell ref="A3:D3"/>
    <mergeCell ref="A2:B2"/>
    <mergeCell ref="I3:O3"/>
    <mergeCell ref="B27:C27"/>
    <mergeCell ref="E26:F2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</dc:creator>
  <cp:lastModifiedBy>student</cp:lastModifiedBy>
  <dcterms:created xsi:type="dcterms:W3CDTF">2010-06-30T12:26:42Z</dcterms:created>
  <dcterms:modified xsi:type="dcterms:W3CDTF">2010-07-09T08:42:06Z</dcterms:modified>
</cp:coreProperties>
</file>